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320" windowHeight="11760"/>
  </bookViews>
  <sheets>
    <sheet name="AO Details" sheetId="1" r:id="rId1"/>
  </sheets>
  <definedNames>
    <definedName name="_xlnm.Print_Area" localSheetId="0">'AO Details'!$A$1:$F$31</definedName>
  </definedNames>
  <calcPr calcId="144525"/>
</workbook>
</file>

<file path=xl/calcChain.xml><?xml version="1.0" encoding="utf-8"?>
<calcChain xmlns="http://schemas.openxmlformats.org/spreadsheetml/2006/main">
  <c r="E22" i="1" l="1"/>
  <c r="C10" i="1" l="1"/>
  <c r="C3" i="1"/>
  <c r="E3" i="1"/>
  <c r="C9" i="1" l="1"/>
  <c r="E9" i="1" s="1"/>
  <c r="E20" i="1"/>
  <c r="D26" i="1"/>
  <c r="E26" i="1" s="1"/>
  <c r="E25" i="1"/>
  <c r="D21" i="1"/>
  <c r="E21" i="1" s="1"/>
  <c r="D16" i="1"/>
  <c r="E16" i="1" s="1"/>
  <c r="E15" i="1"/>
  <c r="E14" i="1"/>
  <c r="D10" i="1"/>
  <c r="E10" i="1" s="1"/>
  <c r="E5" i="1"/>
  <c r="D4" i="1"/>
  <c r="E4" i="1" s="1"/>
  <c r="E7" i="1" l="1"/>
  <c r="E12" i="1"/>
  <c r="E18" i="1"/>
  <c r="E23" i="1"/>
  <c r="E27" i="1"/>
  <c r="E29" i="1" l="1"/>
</calcChain>
</file>

<file path=xl/sharedStrings.xml><?xml version="1.0" encoding="utf-8"?>
<sst xmlns="http://schemas.openxmlformats.org/spreadsheetml/2006/main" count="22" uniqueCount="18">
  <si>
    <t>Hydro Labour</t>
  </si>
  <si>
    <t>Hydro OT Labour</t>
  </si>
  <si>
    <t xml:space="preserve">Eligible Capital </t>
  </si>
  <si>
    <t>AO Rate</t>
  </si>
  <si>
    <t>Vehicle Regular</t>
  </si>
  <si>
    <t>Vehicle Overtime</t>
  </si>
  <si>
    <t>Estimated AO</t>
  </si>
  <si>
    <t>Adjustment</t>
  </si>
  <si>
    <t>($)</t>
  </si>
  <si>
    <t>2010 Actual</t>
  </si>
  <si>
    <t>Customer Operations Labour</t>
  </si>
  <si>
    <t>Customer Operations OT Labour</t>
  </si>
  <si>
    <t>Customer Operations Contracts</t>
  </si>
  <si>
    <t>Power Production Contracts</t>
  </si>
  <si>
    <t>Power Production Labour</t>
  </si>
  <si>
    <t>Power Production OT Labour</t>
  </si>
  <si>
    <t>Information Technology Labour</t>
  </si>
  <si>
    <t>Information Technology OT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</si>
</sst>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_);_(* \(#,##0.00\);_(* &quot;-&quot;_);_(@_)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41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3"/>
    <xf numFmtId="41" fontId="2" fillId="0" borderId="0" xfId="4"/>
    <xf numFmtId="41" fontId="2" fillId="0" borderId="0" xfId="3" applyNumberFormat="1"/>
    <xf numFmtId="164" fontId="2" fillId="0" borderId="0" xfId="5" applyNumberFormat="1" applyBorder="1"/>
    <xf numFmtId="41" fontId="2" fillId="0" borderId="1" xfId="3" applyNumberFormat="1" applyBorder="1"/>
    <xf numFmtId="164" fontId="2" fillId="0" borderId="1" xfId="5" applyNumberFormat="1" applyBorder="1"/>
    <xf numFmtId="41" fontId="2" fillId="0" borderId="0" xfId="3" applyNumberFormat="1" applyBorder="1"/>
    <xf numFmtId="0" fontId="2" fillId="0" borderId="0" xfId="3" applyBorder="1"/>
    <xf numFmtId="165" fontId="2" fillId="0" borderId="0" xfId="2" applyNumberFormat="1" applyFont="1"/>
    <xf numFmtId="164" fontId="0" fillId="0" borderId="0" xfId="0" applyNumberFormat="1"/>
    <xf numFmtId="0" fontId="2" fillId="0" borderId="0" xfId="3"/>
    <xf numFmtId="41" fontId="2" fillId="0" borderId="0" xfId="4"/>
    <xf numFmtId="41" fontId="2" fillId="0" borderId="0" xfId="3" applyNumberFormat="1"/>
    <xf numFmtId="43" fontId="2" fillId="0" borderId="0" xfId="3" applyNumberFormat="1"/>
    <xf numFmtId="166" fontId="2" fillId="0" borderId="0" xfId="1" applyNumberFormat="1" applyFont="1"/>
    <xf numFmtId="0" fontId="4" fillId="0" borderId="0" xfId="3" quotePrefix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41" fontId="4" fillId="0" borderId="0" xfId="4" applyFont="1" applyAlignment="1">
      <alignment horizontal="center"/>
    </xf>
    <xf numFmtId="167" fontId="2" fillId="0" borderId="2" xfId="3" applyNumberFormat="1" applyBorder="1"/>
    <xf numFmtId="0" fontId="4" fillId="0" borderId="0" xfId="3" applyFont="1" applyAlignment="1">
      <alignment horizontal="right"/>
    </xf>
  </cellXfs>
  <cellStyles count="19">
    <cellStyle name="Comma [0]" xfId="1" builtinId="6"/>
    <cellStyle name="Comma [0] 2" xfId="4"/>
    <cellStyle name="Comma [0] 3" xfId="6"/>
    <cellStyle name="Comma 10" xfId="15"/>
    <cellStyle name="Comma 11" xfId="16"/>
    <cellStyle name="Comma 12" xfId="17"/>
    <cellStyle name="Comma 13" xfId="18"/>
    <cellStyle name="Comma 2" xfId="5"/>
    <cellStyle name="Comma 3" xfId="9"/>
    <cellStyle name="Comma 4" xfId="8"/>
    <cellStyle name="Comma 5" xfId="10"/>
    <cellStyle name="Comma 6" xfId="12"/>
    <cellStyle name="Comma 7" xfId="13"/>
    <cellStyle name="Comma 8" xfId="14"/>
    <cellStyle name="Comma 9" xfId="11"/>
    <cellStyle name="Normal" xfId="0" builtinId="0"/>
    <cellStyle name="Normal 2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23.140625" style="1" customWidth="1"/>
    <col min="2" max="2" width="5.42578125" style="1" customWidth="1"/>
    <col min="3" max="3" width="14.28515625" style="1" bestFit="1" customWidth="1"/>
    <col min="4" max="4" width="8.140625" style="1" bestFit="1" customWidth="1"/>
    <col min="5" max="5" width="14" style="1" bestFit="1" customWidth="1"/>
    <col min="6" max="6" width="4.28515625" style="1" customWidth="1"/>
    <col min="7" max="7" width="32" style="15" bestFit="1" customWidth="1"/>
    <col min="8" max="8" width="9.140625" style="1" customWidth="1"/>
    <col min="9" max="9" width="11.85546875" style="1" bestFit="1" customWidth="1"/>
    <col min="10" max="224" width="9.140625" style="1" customWidth="1"/>
    <col min="225" max="225" width="17.42578125" style="1" customWidth="1"/>
    <col min="226" max="16384" width="9.140625" style="1"/>
  </cols>
  <sheetData>
    <row r="1" spans="1:9" x14ac:dyDescent="0.2">
      <c r="A1" s="21" t="s">
        <v>9</v>
      </c>
      <c r="B1" s="17"/>
      <c r="C1" s="18" t="s">
        <v>2</v>
      </c>
      <c r="D1" s="18" t="s">
        <v>3</v>
      </c>
      <c r="E1" s="19" t="s">
        <v>6</v>
      </c>
    </row>
    <row r="2" spans="1:9" x14ac:dyDescent="0.2">
      <c r="C2" s="16" t="s">
        <v>8</v>
      </c>
      <c r="D2" s="17"/>
      <c r="E2" s="16" t="s">
        <v>8</v>
      </c>
    </row>
    <row r="3" spans="1:9" x14ac:dyDescent="0.2">
      <c r="A3" s="1" t="s">
        <v>10</v>
      </c>
      <c r="C3" s="3">
        <f>10446176</f>
        <v>10446176</v>
      </c>
      <c r="D3" s="9">
        <v>0.79100000000000004</v>
      </c>
      <c r="E3" s="2">
        <f>+C3*D3</f>
        <v>8262925.216</v>
      </c>
    </row>
    <row r="4" spans="1:9" x14ac:dyDescent="0.2">
      <c r="A4" s="1" t="s">
        <v>11</v>
      </c>
      <c r="C4" s="3">
        <v>3062750.4499999997</v>
      </c>
      <c r="D4" s="9">
        <f>+D3/2</f>
        <v>0.39550000000000002</v>
      </c>
      <c r="E4" s="2">
        <f t="shared" ref="E4:E5" si="0">+C4*D4</f>
        <v>1211317.8029749999</v>
      </c>
    </row>
    <row r="5" spans="1:9" x14ac:dyDescent="0.2">
      <c r="A5" s="1" t="s">
        <v>12</v>
      </c>
      <c r="C5" s="3">
        <v>34469293.229999997</v>
      </c>
      <c r="D5" s="9">
        <v>0.245</v>
      </c>
      <c r="E5" s="2">
        <f t="shared" si="0"/>
        <v>8444976.8413499985</v>
      </c>
    </row>
    <row r="6" spans="1:9" s="11" customFormat="1" x14ac:dyDescent="0.2">
      <c r="A6" s="11" t="s">
        <v>7</v>
      </c>
      <c r="C6" s="13"/>
      <c r="D6" s="9"/>
      <c r="E6" s="12">
        <v>1119997.78</v>
      </c>
      <c r="G6" s="15"/>
    </row>
    <row r="7" spans="1:9" x14ac:dyDescent="0.2">
      <c r="C7" s="3"/>
      <c r="D7" s="9"/>
      <c r="E7" s="5">
        <f>SUM(E3:E6)</f>
        <v>19039217.640325002</v>
      </c>
      <c r="I7" s="14"/>
    </row>
    <row r="8" spans="1:9" x14ac:dyDescent="0.2">
      <c r="C8" s="3"/>
      <c r="D8" s="9"/>
      <c r="E8" s="2"/>
    </row>
    <row r="9" spans="1:9" x14ac:dyDescent="0.2">
      <c r="A9" s="1" t="s">
        <v>4</v>
      </c>
      <c r="C9" s="13">
        <f>C3</f>
        <v>10446176</v>
      </c>
      <c r="D9" s="9">
        <v>0.22900000000000001</v>
      </c>
      <c r="E9" s="4">
        <f>+C9*D9</f>
        <v>2392174.304</v>
      </c>
    </row>
    <row r="10" spans="1:9" x14ac:dyDescent="0.2">
      <c r="A10" s="1" t="s">
        <v>5</v>
      </c>
      <c r="C10" s="13">
        <f>C4</f>
        <v>3062750.4499999997</v>
      </c>
      <c r="D10" s="9">
        <f>+D9/2</f>
        <v>0.1145</v>
      </c>
      <c r="E10" s="4">
        <f>+C10*D10</f>
        <v>350684.92652499996</v>
      </c>
    </row>
    <row r="11" spans="1:9" s="11" customFormat="1" x14ac:dyDescent="0.2">
      <c r="A11" s="11" t="s">
        <v>7</v>
      </c>
      <c r="C11" s="13"/>
      <c r="D11" s="9"/>
      <c r="E11" s="4">
        <v>33933</v>
      </c>
      <c r="G11" s="15"/>
    </row>
    <row r="12" spans="1:9" x14ac:dyDescent="0.2">
      <c r="C12" s="3"/>
      <c r="D12" s="9"/>
      <c r="E12" s="6">
        <f>SUM(E9:E11)</f>
        <v>2776792.230525</v>
      </c>
      <c r="I12" s="14"/>
    </row>
    <row r="13" spans="1:9" x14ac:dyDescent="0.2">
      <c r="C13" s="3"/>
      <c r="D13" s="9"/>
      <c r="E13" s="2"/>
    </row>
    <row r="14" spans="1:9" x14ac:dyDescent="0.2">
      <c r="A14" s="1" t="s">
        <v>13</v>
      </c>
      <c r="C14" s="3">
        <v>108659526.52</v>
      </c>
      <c r="D14" s="9">
        <v>6.5000000000000002E-2</v>
      </c>
      <c r="E14" s="2">
        <f>+C14*D14</f>
        <v>7062869.2237999998</v>
      </c>
    </row>
    <row r="15" spans="1:9" x14ac:dyDescent="0.2">
      <c r="A15" s="1" t="s">
        <v>14</v>
      </c>
      <c r="C15" s="3">
        <v>7103461.1200000001</v>
      </c>
      <c r="D15" s="9">
        <v>0.26500000000000001</v>
      </c>
      <c r="E15" s="2">
        <f t="shared" ref="E15:E16" si="1">+C15*D15</f>
        <v>1882417.1968</v>
      </c>
    </row>
    <row r="16" spans="1:9" x14ac:dyDescent="0.2">
      <c r="A16" s="1" t="s">
        <v>15</v>
      </c>
      <c r="C16" s="3">
        <v>1341541.83</v>
      </c>
      <c r="D16" s="9">
        <f>+D15/2</f>
        <v>0.13250000000000001</v>
      </c>
      <c r="E16" s="2">
        <f t="shared" si="1"/>
        <v>177754.29247500002</v>
      </c>
    </row>
    <row r="17" spans="1:9" s="11" customFormat="1" x14ac:dyDescent="0.2">
      <c r="A17" s="11" t="s">
        <v>7</v>
      </c>
      <c r="C17" s="13"/>
      <c r="D17" s="9"/>
      <c r="E17" s="12">
        <v>156720</v>
      </c>
      <c r="G17" s="15"/>
    </row>
    <row r="18" spans="1:9" x14ac:dyDescent="0.2">
      <c r="C18" s="3"/>
      <c r="D18" s="9"/>
      <c r="E18" s="5">
        <f>SUM(E14:E17)</f>
        <v>9279760.7130750008</v>
      </c>
      <c r="I18" s="14"/>
    </row>
    <row r="19" spans="1:9" x14ac:dyDescent="0.2">
      <c r="C19" s="3"/>
      <c r="D19" s="9"/>
    </row>
    <row r="20" spans="1:9" x14ac:dyDescent="0.2">
      <c r="A20" s="1" t="s">
        <v>0</v>
      </c>
      <c r="C20" s="3">
        <v>247434.21999999997</v>
      </c>
      <c r="D20" s="9">
        <v>0.19500000000000001</v>
      </c>
      <c r="E20" s="2">
        <f t="shared" ref="E20:E21" si="2">+C20*D20</f>
        <v>48249.672899999998</v>
      </c>
    </row>
    <row r="21" spans="1:9" x14ac:dyDescent="0.2">
      <c r="A21" s="1" t="s">
        <v>1</v>
      </c>
      <c r="C21" s="3">
        <v>92045.22</v>
      </c>
      <c r="D21" s="9">
        <f>+D20/2</f>
        <v>9.7500000000000003E-2</v>
      </c>
      <c r="E21" s="2">
        <f t="shared" si="2"/>
        <v>8974.4089500000009</v>
      </c>
    </row>
    <row r="22" spans="1:9" s="11" customFormat="1" ht="15" x14ac:dyDescent="0.25">
      <c r="A22" s="11" t="s">
        <v>7</v>
      </c>
      <c r="C22" s="13"/>
      <c r="D22" s="9"/>
      <c r="E22" s="10">
        <f>-106745.21</f>
        <v>-106745.21</v>
      </c>
      <c r="G22" s="15"/>
    </row>
    <row r="23" spans="1:9" x14ac:dyDescent="0.2">
      <c r="C23" s="3"/>
      <c r="D23" s="9"/>
      <c r="E23" s="6">
        <f>SUM(E20:E22)</f>
        <v>-49521.128150000004</v>
      </c>
      <c r="I23" s="14"/>
    </row>
    <row r="24" spans="1:9" x14ac:dyDescent="0.2">
      <c r="C24" s="3"/>
      <c r="D24" s="9"/>
    </row>
    <row r="25" spans="1:9" x14ac:dyDescent="0.2">
      <c r="A25" s="1" t="s">
        <v>16</v>
      </c>
      <c r="C25" s="3">
        <v>230393.71</v>
      </c>
      <c r="D25" s="9">
        <v>0.42399999999999999</v>
      </c>
      <c r="E25" s="2">
        <f>+C25*D25</f>
        <v>97686.933039999989</v>
      </c>
    </row>
    <row r="26" spans="1:9" x14ac:dyDescent="0.2">
      <c r="A26" s="1" t="s">
        <v>17</v>
      </c>
      <c r="C26" s="3">
        <v>3384.61</v>
      </c>
      <c r="D26" s="9">
        <f>+D25/2</f>
        <v>0.21199999999999999</v>
      </c>
      <c r="E26" s="2">
        <f>+C26*D26</f>
        <v>717.53732000000002</v>
      </c>
    </row>
    <row r="27" spans="1:9" x14ac:dyDescent="0.2">
      <c r="C27" s="7"/>
      <c r="D27" s="9"/>
      <c r="E27" s="5">
        <f>SUM(E25:E26)</f>
        <v>98404.470359999992</v>
      </c>
      <c r="I27" s="14"/>
    </row>
    <row r="28" spans="1:9" x14ac:dyDescent="0.2">
      <c r="C28" s="8"/>
      <c r="D28" s="9"/>
    </row>
    <row r="29" spans="1:9" ht="13.5" thickBot="1" x14ac:dyDescent="0.25">
      <c r="E29" s="20">
        <f>E27+E23+E18+E7+E12</f>
        <v>31144653.926135004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/>
        <AccountId xsi:nil="true"/>
        <AccountType/>
      </UserInfo>
    </_x0032_nd_x0020_Reviewer>
    <Ownership xmlns="88e4d29a-19fb-4cbd-bd27-94a010a91d5b">8) Sign-Off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2011-06-23T03:00:00+00:00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true</File_x0020_Electronically_x003f_>
    <Doc_x0020_for_x0020_Reviewer_x003f_ xmlns="bfa1577a-05e4-42b6-bdd9-758cda91d2e1">false</Doc_x0020_for_x0020_Reviewer_x003f_>
    <File_x0020_Date xmlns="bfa1577a-05e4-42b6-bdd9-758cda91d2e1">2011-06-28T03:00:00+00:00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2011-06-21T03:00:00+00:00</Date_x0020_Due_x0020_to_x0020_OI_x0020__x0028_9am_x0029_>
    <Date_x0020_Rec_x0027_d xmlns="bfa1577a-05e4-42b6-bdd9-758cda91d2e1">2011-06-14T03:00:00+00:00</Date_x0020_Rec_x0027_d>
    <AssignedTo xmlns="http://schemas.microsoft.com/sharepoint/v3">
      <UserInfo>
        <DisplayName/>
        <AccountId xsi:nil="true"/>
        <AccountType/>
      </UserInfo>
    </Assigned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207440076677f3881e4c3299fac67724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634249716f7085aa5b957b8092a0db09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4C7F078-0D9B-41D2-BD1F-124FC2DBAC37}"/>
</file>

<file path=customXml/itemProps2.xml><?xml version="1.0" encoding="utf-8"?>
<ds:datastoreItem xmlns:ds="http://schemas.openxmlformats.org/officeDocument/2006/customXml" ds:itemID="{664CAAE7-D120-4B43-8672-9354FBA3C5D3}"/>
</file>

<file path=customXml/itemProps3.xml><?xml version="1.0" encoding="utf-8"?>
<ds:datastoreItem xmlns:ds="http://schemas.openxmlformats.org/officeDocument/2006/customXml" ds:itemID="{73559A38-6201-4716-B655-388939A9E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AO Details</vt:lpstr>
      <vt:lpstr>'AO Details'!Print_Area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GANN, MICHELLE</dc:creator>
  <cp:lastModifiedBy>ROWLINGS, CARLA</cp:lastModifiedBy>
  <cp:lastPrinted>2011-06-20T11:28:16Z</cp:lastPrinted>
  <dcterms:created xsi:type="dcterms:W3CDTF">2011-05-24T12:23:27Z</dcterms:created>
  <dcterms:modified xsi:type="dcterms:W3CDTF">2011-06-27T19:46:32Z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2011-06-14T03:00:00+00:00</vt:lpwstr>
  </property>
  <property fmtid="{D5CDD505-2E9C-101B-9397-08002B2CF9AE}" pid="4" name="Category">
    <vt:lpwstr>Capital</vt:lpwstr>
  </property>
  <property fmtid="{D5CDD505-2E9C-101B-9397-08002B2CF9AE}" pid="5" name="Status">
    <vt:lpwstr>OWNER SIGNED OFF</vt:lpwstr>
  </property>
  <property fmtid="{D5CDD505-2E9C-101B-9397-08002B2CF9AE}" pid="6" name="Writer">
    <vt:lpwstr>Michelle Gann</vt:lpwstr>
  </property>
  <property fmtid="{D5CDD505-2E9C-101B-9397-08002B2CF9AE}" pid="7" name="Order">
    <vt:r8>176000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AssignedTo">
    <vt:lpwstr/>
  </property>
  <property fmtid="{D5CDD505-2E9C-101B-9397-08002B2CF9AE}" pid="12" name="Final?">
    <vt:bool>true</vt:bool>
  </property>
</Properties>
</file>