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625" yWindow="405" windowWidth="8670" windowHeight="6510" tabRatio="868"/>
  </bookViews>
  <sheets>
    <sheet name="Standby capacity rate calc" sheetId="56" r:id="rId1"/>
  </sheets>
  <externalReferences>
    <externalReference r:id="rId2"/>
  </externalReferences>
  <definedNames>
    <definedName name="_aaa1">#REF!</definedName>
    <definedName name="_aaa2">#REF!</definedName>
    <definedName name="_aaa3">#REF!</definedName>
    <definedName name="_aaa4">#REF!</definedName>
    <definedName name="_aaa5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A0">#REF!</definedName>
    <definedName name="a00">#REF!</definedName>
    <definedName name="a000">#REF!</definedName>
    <definedName name="aaa0">#REF!</definedName>
    <definedName name="aaa04a">#REF!</definedName>
    <definedName name="aaa3a">#REF!</definedName>
    <definedName name="aaa4a">#REF!</definedName>
    <definedName name="aaa4b">#REF!</definedName>
    <definedName name="aaaexport">#REF!</definedName>
    <definedName name="AARComparison">#REF!</definedName>
    <definedName name="AARCustomers">#REF!</definedName>
    <definedName name="BImp3">#REF!</definedName>
    <definedName name="BImp4">#REF!</definedName>
    <definedName name="BImpBChr">#REF!</definedName>
    <definedName name="COSinput">#REF!</definedName>
    <definedName name="CP">#REF!</definedName>
    <definedName name="CustBImp4actual">#REF!</definedName>
    <definedName name="CustBImp4fcst">#REF!</definedName>
    <definedName name="CustBImp4smclasses">#REF!</definedName>
    <definedName name="ForMel">#REF!</definedName>
    <definedName name="HQSurvey">#REF!</definedName>
    <definedName name="LCHistBills">#REF!</definedName>
    <definedName name="LG">#REF!</definedName>
    <definedName name="LI">#REF!</definedName>
    <definedName name="mctest">#REF!</definedName>
    <definedName name="MUNIS">#REF!</definedName>
    <definedName name="MUNIS_IR_14">#REF!</definedName>
    <definedName name="PR_current">#REF!</definedName>
    <definedName name="PR_proposed">#REF!</definedName>
    <definedName name="PR_variance">#REF!</definedName>
    <definedName name="Proof_R_8">#REF!</definedName>
    <definedName name="RC_Step2">#REF!</definedName>
    <definedName name="RC_Step3">#REF!</definedName>
    <definedName name="report">'[1]Ratio History'!$A$1:$K$39</definedName>
    <definedName name="RepR11toR10">#REF!</definedName>
    <definedName name="ResBills">#REF!</definedName>
    <definedName name="ResScDetails">#REF!</definedName>
    <definedName name="ResScGeneral">#REF!</definedName>
    <definedName name="scenarios">#REF!</definedName>
    <definedName name="SimRevActualAccr">#REF!</definedName>
    <definedName name="SRMC">#REF!</definedName>
    <definedName name="tablercbimp">#REF!</definedName>
    <definedName name="Tariff_Table">#REF!</definedName>
    <definedName name="Tariff_table_no2">#REF!</definedName>
    <definedName name="Tariffs_exp">#REF!</definedName>
    <definedName name="Tbl6p2">#REF!</definedName>
    <definedName name="test">#REF!</definedName>
    <definedName name="testres">#REF!</definedName>
    <definedName name="UnitCostval">#REF!</definedName>
    <definedName name="xxxx">#REF!</definedName>
    <definedName name="ztransferGeneral">#REF!</definedName>
    <definedName name="ztransterdetail">#REF!</definedName>
    <definedName name="zzfinal">#REF!</definedName>
  </definedNames>
  <calcPr calcId="145621" iterate="1"/>
</workbook>
</file>

<file path=xl/calcChain.xml><?xml version="1.0" encoding="utf-8"?>
<calcChain xmlns="http://schemas.openxmlformats.org/spreadsheetml/2006/main">
  <c r="D23" i="56" l="1"/>
  <c r="E23" i="56"/>
  <c r="D24" i="56"/>
  <c r="E24" i="56"/>
  <c r="D25" i="56"/>
  <c r="E25" i="56"/>
  <c r="D26" i="56"/>
  <c r="E26" i="56"/>
  <c r="D27" i="56"/>
  <c r="E27" i="56"/>
  <c r="D28" i="56"/>
  <c r="E28" i="56"/>
  <c r="D29" i="56"/>
  <c r="E29" i="56"/>
  <c r="D30" i="56"/>
  <c r="E30" i="56"/>
  <c r="D31" i="56"/>
  <c r="E31" i="56"/>
  <c r="D22" i="56"/>
  <c r="E22" i="56"/>
  <c r="C32" i="56"/>
  <c r="C13" i="56"/>
  <c r="D15" i="56"/>
  <c r="C39" i="56"/>
  <c r="E32" i="56"/>
  <c r="D39" i="56"/>
  <c r="D32" i="56"/>
  <c r="E39" i="56"/>
  <c r="E41" i="56"/>
</calcChain>
</file>

<file path=xl/sharedStrings.xml><?xml version="1.0" encoding="utf-8"?>
<sst xmlns="http://schemas.openxmlformats.org/spreadsheetml/2006/main" count="40" uniqueCount="40">
  <si>
    <t>Cost</t>
  </si>
  <si>
    <t xml:space="preserve">     Load Following</t>
  </si>
  <si>
    <t xml:space="preserve">     Reactive Supply &amp; Voltage Control</t>
  </si>
  <si>
    <t xml:space="preserve">     Regulation &amp; Frequency</t>
  </si>
  <si>
    <t xml:space="preserve">     Operating Reserve - Supplemental (10 min)</t>
  </si>
  <si>
    <t xml:space="preserve">     Operating Reserve - Supplemental (30 min)</t>
  </si>
  <si>
    <t xml:space="preserve">     Operating Reserve - Spinning (10 min)</t>
  </si>
  <si>
    <t>(  1) DOMESTIC</t>
  </si>
  <si>
    <t>(  2) SMALL GENERAL</t>
  </si>
  <si>
    <t>(  3) GENERAL</t>
  </si>
  <si>
    <t>(  4) GENERAL LARGE</t>
  </si>
  <si>
    <t>(  5) SMALL INDUSTRIAL</t>
  </si>
  <si>
    <t>(  6) MEDIUM INDUSTRIAL</t>
  </si>
  <si>
    <t>(  7) LARGE INDUSTRIAL</t>
  </si>
  <si>
    <t>(  8) ELI 2P-RTP</t>
  </si>
  <si>
    <t>(  9) MUNICIPAL</t>
  </si>
  <si>
    <t>(10) UNMETERED</t>
  </si>
  <si>
    <t>At Generator's Gate</t>
  </si>
  <si>
    <t>Transmission Loss at 69 kV</t>
  </si>
  <si>
    <t>Annual Rate per kW demand at 69 kV Voltage</t>
  </si>
  <si>
    <t>Monthly Rate per kW demand at 69 kV Voltage</t>
  </si>
  <si>
    <t>Source</t>
  </si>
  <si>
    <t>Cost in thousands of $'s</t>
  </si>
  <si>
    <t>Comments/   Assumptions</t>
  </si>
  <si>
    <t xml:space="preserve">Appendix C 2014 COS   Costs - Exhibit 5, page 1, column 2. </t>
  </si>
  <si>
    <t>GRA 2013 DE-03 - DE-04 Appendix L Attachment 3 pages 7  and 8, Figures 3-7 and 3-8</t>
  </si>
  <si>
    <t>Less:  Ancillary generation-related costs recovered under OATT</t>
  </si>
  <si>
    <t>Demand-related fixed Gen. Costs net of Ancillary Service Costs3</t>
  </si>
  <si>
    <t>Demand-related fixed gen costs net of fuel costs</t>
  </si>
  <si>
    <t>Demand-related Costs</t>
  </si>
  <si>
    <t>3CP Monthly Ave</t>
  </si>
  <si>
    <t xml:space="preserve">Sum of 3 Coincident Winter Peaks </t>
  </si>
  <si>
    <t>Appendix C 2014 COS   Costs -  page 65 of 80, Exhibit 9A,  col 10.</t>
  </si>
  <si>
    <t>Standby Demand Charge Calculation</t>
  </si>
  <si>
    <t>Category</t>
  </si>
  <si>
    <t>Usage</t>
  </si>
  <si>
    <t>Unit Cost per kW</t>
  </si>
  <si>
    <t>Capacity Usage in kW</t>
  </si>
  <si>
    <t>At 69 kV Transmission Voltage</t>
  </si>
  <si>
    <t>Calculated as follows:  total of $176,854 k less purchased power regular of $390 k, purchased biomass power $2,205 k, purchased wind power of $7,048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</si>
</sst>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0.0%"/>
    <numFmt numFmtId="165" formatCode="&quot;$&quot;#,##0.000;[Red]\-&quot;$&quot;#,##0.000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Arial MT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Fill="0"/>
    <xf numFmtId="164" fontId="9" fillId="0" borderId="0"/>
    <xf numFmtId="40" fontId="5" fillId="2" borderId="0">
      <alignment horizontal="right"/>
    </xf>
    <xf numFmtId="0" fontId="6" fillId="2" borderId="0">
      <alignment horizontal="right"/>
    </xf>
    <xf numFmtId="0" fontId="7" fillId="2" borderId="1"/>
    <xf numFmtId="0" fontId="7" fillId="0" borderId="0" applyBorder="0">
      <alignment horizontal="centerContinuous"/>
    </xf>
    <xf numFmtId="0" fontId="8" fillId="0" borderId="0" applyBorder="0">
      <alignment horizontal="centerContinuous"/>
    </xf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165" fontId="0" fillId="0" borderId="0" xfId="0" applyNumberFormat="1" applyFill="1"/>
    <xf numFmtId="0" fontId="4" fillId="0" borderId="0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0" fillId="0" borderId="2" xfId="0" applyBorder="1"/>
    <xf numFmtId="0" fontId="12" fillId="0" borderId="3" xfId="0" applyFont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>
      <alignment wrapText="1"/>
    </xf>
    <xf numFmtId="0" fontId="4" fillId="0" borderId="0" xfId="0" applyFont="1" applyBorder="1"/>
    <xf numFmtId="6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8" fontId="0" fillId="0" borderId="0" xfId="0" applyNumberFormat="1" applyBorder="1"/>
    <xf numFmtId="0" fontId="0" fillId="0" borderId="6" xfId="0" applyBorder="1"/>
    <xf numFmtId="0" fontId="4" fillId="0" borderId="7" xfId="0" applyFont="1" applyBorder="1"/>
    <xf numFmtId="0" fontId="0" fillId="0" borderId="7" xfId="0" applyBorder="1"/>
    <xf numFmtId="0" fontId="0" fillId="0" borderId="8" xfId="0" applyBorder="1"/>
    <xf numFmtId="164" fontId="0" fillId="0" borderId="0" xfId="7" applyNumberFormat="1" applyFont="1" applyBorder="1"/>
    <xf numFmtId="37" fontId="0" fillId="0" borderId="0" xfId="0" applyNumberFormat="1" applyBorder="1"/>
    <xf numFmtId="37" fontId="4" fillId="0" borderId="0" xfId="1" applyNumberFormat="1" applyFont="1" applyFill="1" applyBorder="1" applyAlignment="1"/>
    <xf numFmtId="37" fontId="3" fillId="0" borderId="0" xfId="0" applyNumberFormat="1" applyFont="1" applyBorder="1"/>
    <xf numFmtId="37" fontId="3" fillId="0" borderId="0" xfId="1" applyNumberFormat="1" applyFont="1" applyFill="1" applyBorder="1" applyAlignment="1"/>
    <xf numFmtId="0" fontId="4" fillId="0" borderId="3" xfId="0" applyFont="1" applyBorder="1"/>
    <xf numFmtId="165" fontId="0" fillId="0" borderId="0" xfId="0" applyNumberFormat="1" applyBorder="1"/>
    <xf numFmtId="0" fontId="2" fillId="0" borderId="0" xfId="0" applyFont="1" applyBorder="1"/>
    <xf numFmtId="0" fontId="13" fillId="0" borderId="7" xfId="0" applyFont="1" applyBorder="1"/>
    <xf numFmtId="165" fontId="0" fillId="0" borderId="7" xfId="0" applyNumberFormat="1" applyFill="1" applyBorder="1"/>
    <xf numFmtId="6" fontId="0" fillId="0" borderId="7" xfId="0" applyNumberFormat="1" applyBorder="1"/>
    <xf numFmtId="6" fontId="3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8">
    <cellStyle name="Normal" xfId="0" builtinId="0"/>
    <cellStyle name="Normal_Exh 9a Annual" xfId="1"/>
    <cellStyle name="Output Amounts" xfId="2"/>
    <cellStyle name="Output Column Headings" xfId="3"/>
    <cellStyle name="Output Line Items" xfId="4"/>
    <cellStyle name="Output Report Heading" xfId="5"/>
    <cellStyle name="Output Report Title" xfId="6"/>
    <cellStyle name="Percent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VJG\Rate%20Case%202009\RD\History%20of%20RC%20ratios%20and%20rate%20increa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Long term history since 1990"/>
      <sheetName val="Ratio History"/>
    </sheetNames>
    <sheetDataSet>
      <sheetData sheetId="0"/>
      <sheetData sheetId="1"/>
      <sheetData sheetId="2"/>
      <sheetData sheetId="3">
        <row r="1">
          <cell r="A1" t="str">
            <v>REVENUE/COST RATIO HISTORY IN THE 10 YEAR PERIOD FROM 1998 TO 2007</v>
          </cell>
        </row>
        <row r="3">
          <cell r="B3" t="str">
            <v>1998 to 2002</v>
          </cell>
          <cell r="D3" t="str">
            <v>2003 to 2005</v>
          </cell>
          <cell r="F3">
            <v>2006</v>
          </cell>
          <cell r="H3">
            <v>2007</v>
          </cell>
          <cell r="J3" t="str">
            <v>10 years</v>
          </cell>
        </row>
        <row r="4">
          <cell r="B4" t="str">
            <v xml:space="preserve">The UARB's decision on Compliance Filing from December 5, 2002. </v>
          </cell>
          <cell r="D4" t="str">
            <v>The UARB's decision on March 31, 2005</v>
          </cell>
          <cell r="F4" t="str">
            <v>The UARB's decision on March 10, 2006.  (Compliance Filing)</v>
          </cell>
          <cell r="H4" t="str">
            <v>NSPI's Application from October 10th, 2006</v>
          </cell>
          <cell r="J4" t="str">
            <v>Cumulative % increse from 1998 to 2007</v>
          </cell>
        </row>
        <row r="5">
          <cell r="B5" t="str">
            <v>R/C</v>
          </cell>
          <cell r="C5" t="str">
            <v>% Increase</v>
          </cell>
          <cell r="D5" t="str">
            <v>R/C</v>
          </cell>
          <cell r="E5" t="str">
            <v>% Increase</v>
          </cell>
          <cell r="F5" t="str">
            <v>R/C</v>
          </cell>
          <cell r="G5" t="str">
            <v>% Increase</v>
          </cell>
          <cell r="H5" t="str">
            <v>R/C</v>
          </cell>
          <cell r="I5" t="str">
            <v>% Increase</v>
          </cell>
          <cell r="J5" t="str">
            <v>% Increase</v>
          </cell>
        </row>
        <row r="7">
          <cell r="A7" t="str">
            <v>Inflation</v>
          </cell>
          <cell r="C7">
            <v>0.11100837453812029</v>
          </cell>
          <cell r="E7">
            <v>9.0986338354902108E-2</v>
          </cell>
          <cell r="G7">
            <v>2.8894255309428463E-2</v>
          </cell>
          <cell r="I7">
            <v>1.9797314424237822E-2</v>
          </cell>
          <cell r="J7">
            <v>0.25068628262668868</v>
          </cell>
        </row>
        <row r="9">
          <cell r="A9" t="str">
            <v>Total In-Province Actual Sales Indexed on 1997</v>
          </cell>
          <cell r="C9">
            <v>-1.5726410384423462E-2</v>
          </cell>
          <cell r="E9">
            <v>4.0439340988517092E-2</v>
          </cell>
          <cell r="G9">
            <v>0.10746380429355984</v>
          </cell>
          <cell r="I9">
            <v>8.4997503744383307E-2</v>
          </cell>
          <cell r="J9">
            <v>0.21717423864203678</v>
          </cell>
        </row>
        <row r="10">
          <cell r="A10" t="str">
            <v>Total In-Province Actual Sales Indexed on 1998</v>
          </cell>
          <cell r="C10">
            <v>1.4668039114770881E-2</v>
          </cell>
          <cell r="E10">
            <v>4.1688111168296516E-2</v>
          </cell>
          <cell r="G10">
            <v>0.11078229541945439</v>
          </cell>
          <cell r="I10">
            <v>8.7622233659289783E-2</v>
          </cell>
          <cell r="J10">
            <v>0.25476067936181157</v>
          </cell>
        </row>
        <row r="12">
          <cell r="A12" t="str">
            <v>ABOVE-THE-LINE CLASSES</v>
          </cell>
        </row>
        <row r="13">
          <cell r="A13" t="str">
            <v xml:space="preserve"> Residential</v>
          </cell>
        </row>
        <row r="14">
          <cell r="A14" t="str">
            <v xml:space="preserve">    Residential non ETS</v>
          </cell>
        </row>
        <row r="15">
          <cell r="A15" t="str">
            <v xml:space="preserve">    Residential ETS</v>
          </cell>
        </row>
        <row r="16">
          <cell r="A16" t="str">
            <v xml:space="preserve">     Total Residential</v>
          </cell>
          <cell r="B16">
            <v>0.9823356636051972</v>
          </cell>
          <cell r="C16">
            <v>3.1199999999999894E-2</v>
          </cell>
          <cell r="D16">
            <v>0.96776083598140339</v>
          </cell>
          <cell r="E16">
            <v>6.1871648095869647E-2</v>
          </cell>
          <cell r="F16">
            <v>0.97128677676537989</v>
          </cell>
          <cell r="G16">
            <v>8.63681930599558E-2</v>
          </cell>
          <cell r="H16">
            <v>0.97889023813865073</v>
          </cell>
          <cell r="I16">
            <v>4.7056411712822266E-2</v>
          </cell>
          <cell r="J16">
            <v>0.24555254079365829</v>
          </cell>
        </row>
        <row r="17">
          <cell r="A17" t="str">
            <v xml:space="preserve"> Commercial</v>
          </cell>
        </row>
        <row r="18">
          <cell r="A18" t="str">
            <v xml:space="preserve">    Small General</v>
          </cell>
          <cell r="B18">
            <v>0.99995022696905367</v>
          </cell>
          <cell r="C18">
            <v>3.6000000000000476E-3</v>
          </cell>
          <cell r="D18">
            <v>1.0041897452294053</v>
          </cell>
          <cell r="E18">
            <v>6.1871648095869869E-2</v>
          </cell>
          <cell r="F18">
            <v>1.0077513476894904</v>
          </cell>
          <cell r="G18">
            <v>8.63681930599558E-2</v>
          </cell>
          <cell r="H18">
            <v>1.0117049703862859</v>
          </cell>
          <cell r="I18">
            <v>4.7056411712822266E-2</v>
          </cell>
          <cell r="J18">
            <v>0.2122154091742785</v>
          </cell>
        </row>
        <row r="19">
          <cell r="A19" t="str">
            <v xml:space="preserve">    General Demand</v>
          </cell>
          <cell r="B19">
            <v>1.0781330357026302</v>
          </cell>
          <cell r="C19">
            <v>0.02</v>
          </cell>
          <cell r="D19">
            <v>1.0861491814667736</v>
          </cell>
          <cell r="E19">
            <v>3.0935824047934934E-2</v>
          </cell>
          <cell r="F19">
            <v>1.0774999999999999</v>
          </cell>
          <cell r="G19">
            <v>7.6481735255417238E-2</v>
          </cell>
          <cell r="H19">
            <v>1.0707415</v>
          </cell>
          <cell r="I19">
            <v>2.0358556404515005E-2</v>
          </cell>
          <cell r="J19">
            <v>0.15502472004653933</v>
          </cell>
        </row>
        <row r="20">
          <cell r="A20" t="str">
            <v xml:space="preserve">    Large General</v>
          </cell>
          <cell r="B20">
            <v>0.94745315402343755</v>
          </cell>
          <cell r="C20">
            <v>4.4799999999999951E-2</v>
          </cell>
          <cell r="D20">
            <v>0.96746220006694439</v>
          </cell>
          <cell r="E20">
            <v>6.1871648095869869E-2</v>
          </cell>
          <cell r="F20">
            <v>0.97399999999999998</v>
          </cell>
          <cell r="G20">
            <v>9.7805961759396709E-2</v>
          </cell>
          <cell r="H20">
            <v>0.98759605490100133</v>
          </cell>
          <cell r="I20">
            <v>4.7056411712822266E-2</v>
          </cell>
          <cell r="J20">
            <v>0.27526621637133175</v>
          </cell>
        </row>
        <row r="21">
          <cell r="A21" t="str">
            <v xml:space="preserve">     Total Commercial</v>
          </cell>
          <cell r="B21">
            <v>1.060501660564958</v>
          </cell>
          <cell r="C21">
            <v>2.1800000000000042E-2</v>
          </cell>
          <cell r="D21">
            <v>1.0637281060700234</v>
          </cell>
          <cell r="E21">
            <v>3.7024234579862147E-2</v>
          </cell>
          <cell r="F21">
            <v>1.0584896806965198</v>
          </cell>
          <cell r="G21">
            <v>7.9671992270500036E-2</v>
          </cell>
          <cell r="H21">
            <v>1.0551953768771714</v>
          </cell>
          <cell r="I21">
            <v>2.5689418096511263E-2</v>
          </cell>
          <cell r="J21">
            <v>0.17344439400495903</v>
          </cell>
        </row>
        <row r="23">
          <cell r="A23" t="str">
            <v xml:space="preserve"> Residential &amp; Commercial</v>
          </cell>
          <cell r="B23">
            <v>1.0115000000000001</v>
          </cell>
          <cell r="C23">
            <v>2.750000000000008E-2</v>
          </cell>
          <cell r="D23">
            <v>1.0031518600844589</v>
          </cell>
          <cell r="E23">
            <v>5.2014574949418746E-2</v>
          </cell>
          <cell r="F23">
            <v>1.0035727157762833</v>
          </cell>
          <cell r="G23">
            <v>8.374347062465537E-2</v>
          </cell>
          <cell r="H23">
            <v>1.0067823363484358</v>
          </cell>
          <cell r="I23">
            <v>3.8766116193724276E-2</v>
          </cell>
          <cell r="J23">
            <v>0.21688028773399082</v>
          </cell>
        </row>
        <row r="25">
          <cell r="A25" t="str">
            <v xml:space="preserve"> Industrial</v>
          </cell>
        </row>
        <row r="26">
          <cell r="A26" t="str">
            <v xml:space="preserve">    Small Industrial</v>
          </cell>
          <cell r="B26">
            <v>0.98230245845066433</v>
          </cell>
          <cell r="C26">
            <v>2.6499999999999968E-2</v>
          </cell>
          <cell r="D26">
            <v>1.0161781028112025</v>
          </cell>
          <cell r="E26">
            <v>6.1871648095869869E-2</v>
          </cell>
          <cell r="F26">
            <v>1.013184089143448</v>
          </cell>
          <cell r="G26">
            <v>8.63681930599558E-2</v>
          </cell>
          <cell r="H26">
            <v>1.0219513905909989</v>
          </cell>
          <cell r="I26">
            <v>4.7056411712822266E-2</v>
          </cell>
          <cell r="J26">
            <v>0.23987556548166267</v>
          </cell>
        </row>
        <row r="27">
          <cell r="A27" t="str">
            <v xml:space="preserve">    Medium Industrial</v>
          </cell>
          <cell r="B27">
            <v>0.97959413737037226</v>
          </cell>
          <cell r="C27">
            <v>4.4799999999999951E-2</v>
          </cell>
          <cell r="D27">
            <v>1.0095883947922479</v>
          </cell>
          <cell r="E27">
            <v>6.1871648095869869E-2</v>
          </cell>
          <cell r="F27">
            <v>1.0032265834506053</v>
          </cell>
          <cell r="G27">
            <v>8.63681930599558E-2</v>
          </cell>
          <cell r="H27">
            <v>1.0132436265855396</v>
          </cell>
          <cell r="I27">
            <v>4.7056411712822266E-2</v>
          </cell>
          <cell r="J27">
            <v>0.26197953318581702</v>
          </cell>
        </row>
        <row r="28">
          <cell r="A28" t="str">
            <v xml:space="preserve">    Large Industrial</v>
          </cell>
          <cell r="B28">
            <v>0.91618155888084685</v>
          </cell>
          <cell r="C28">
            <v>4.4799999999999951E-2</v>
          </cell>
          <cell r="D28">
            <v>0.96693263700927612</v>
          </cell>
          <cell r="E28">
            <v>6.1871648095869869E-2</v>
          </cell>
          <cell r="F28">
            <v>0.96529567591878007</v>
          </cell>
          <cell r="G28">
            <v>0.12100000000000022</v>
          </cell>
          <cell r="H28">
            <v>1.0006622211181004</v>
          </cell>
          <cell r="I28">
            <v>4.7056411712822266E-2</v>
          </cell>
          <cell r="J28">
            <v>0.30220956922219644</v>
          </cell>
        </row>
        <row r="29">
          <cell r="A29" t="str">
            <v xml:space="preserve">    Extra Large Industrial</v>
          </cell>
          <cell r="H29">
            <v>0.95</v>
          </cell>
          <cell r="I29">
            <v>4.1079143517317007E-2</v>
          </cell>
          <cell r="J29">
            <v>4.1079143517317007E-2</v>
          </cell>
        </row>
        <row r="30">
          <cell r="A30" t="str">
            <v xml:space="preserve">     Total Industrial</v>
          </cell>
          <cell r="B30">
            <v>0.9420020770586901</v>
          </cell>
          <cell r="C30">
            <v>4.2300000000000004E-2</v>
          </cell>
          <cell r="D30">
            <v>0.99008795248794823</v>
          </cell>
          <cell r="E30">
            <v>6.1871648095869425E-2</v>
          </cell>
          <cell r="F30">
            <v>0.98577854408353405</v>
          </cell>
          <cell r="G30">
            <v>0.10312205224465654</v>
          </cell>
          <cell r="H30">
            <v>0.98115511019322521</v>
          </cell>
          <cell r="I30">
            <v>4.4349706764394092E-2</v>
          </cell>
          <cell r="J30">
            <v>0.27507073703409612</v>
          </cell>
        </row>
        <row r="32">
          <cell r="A32" t="str">
            <v xml:space="preserve"> Other bfr Export Sales</v>
          </cell>
        </row>
        <row r="33">
          <cell r="A33" t="str">
            <v xml:space="preserve">    Municipal</v>
          </cell>
          <cell r="B33">
            <v>0.90990122638514037</v>
          </cell>
          <cell r="C33">
            <v>3.7800000000000056E-2</v>
          </cell>
          <cell r="D33">
            <v>0.95000457637147195</v>
          </cell>
          <cell r="E33">
            <v>6.6910000000000025E-2</v>
          </cell>
          <cell r="F33">
            <v>0.97399999999999998</v>
          </cell>
          <cell r="G33">
            <v>0.12432687413326571</v>
          </cell>
          <cell r="H33">
            <v>0.97394320212504804</v>
          </cell>
          <cell r="I33">
            <v>4.7056411712822266E-2</v>
          </cell>
          <cell r="J33">
            <v>0.30347925623903826</v>
          </cell>
        </row>
        <row r="34">
          <cell r="A34" t="str">
            <v xml:space="preserve">    Unmetered</v>
          </cell>
          <cell r="B34">
            <v>1.1129600113556131</v>
          </cell>
          <cell r="C34">
            <v>0.02</v>
          </cell>
          <cell r="D34">
            <v>0.98713835089492474</v>
          </cell>
          <cell r="E34">
            <v>6.1871648095869869E-2</v>
          </cell>
          <cell r="F34">
            <v>0.98310213415321634</v>
          </cell>
          <cell r="G34">
            <v>8.63681930599558E-2</v>
          </cell>
          <cell r="H34">
            <v>0.99998872254653048</v>
          </cell>
          <cell r="I34">
            <v>-4.3016150451002821E-2</v>
          </cell>
          <cell r="J34">
            <v>0.12604007578568011</v>
          </cell>
        </row>
        <row r="35">
          <cell r="A35" t="str">
            <v xml:space="preserve">     Other before Export Sales</v>
          </cell>
          <cell r="B35">
            <v>1.0265190242278839</v>
          </cell>
          <cell r="C35">
            <v>2.6599999999999957E-2</v>
          </cell>
          <cell r="D35">
            <v>0.97255250163412177</v>
          </cell>
          <cell r="E35">
            <v>6.379915356624033E-2</v>
          </cell>
          <cell r="F35">
            <v>0.9795575553960405</v>
          </cell>
          <cell r="G35">
            <v>0.10075819478975778</v>
          </cell>
          <cell r="H35">
            <v>0.98933407127913886</v>
          </cell>
          <cell r="I35">
            <v>-8.6733191929743159E-3</v>
          </cell>
          <cell r="J35">
            <v>0.19170736318654225</v>
          </cell>
        </row>
        <row r="37">
          <cell r="A37" t="str">
            <v xml:space="preserve"> Total Above-the-line classes</v>
          </cell>
          <cell r="B37">
            <v>0.99989863433853787</v>
          </cell>
          <cell r="C37">
            <v>2.9900000000000038E-2</v>
          </cell>
          <cell r="D37">
            <v>1</v>
          </cell>
          <cell r="E37">
            <v>5.3879076300938689E-2</v>
          </cell>
          <cell r="F37">
            <v>1</v>
          </cell>
          <cell r="G37">
            <v>8.7152650118460739E-2</v>
          </cell>
          <cell r="H37">
            <v>1</v>
          </cell>
          <cell r="I37">
            <v>3.8346723205207711E-2</v>
          </cell>
          <cell r="J37">
            <v>0.22523322682724678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B4" sqref="B4"/>
    </sheetView>
  </sheetViews>
  <sheetFormatPr defaultRowHeight="12.75"/>
  <cols>
    <col min="1" max="1" width="14.28515625" customWidth="1"/>
    <col min="2" max="2" width="45.42578125" bestFit="1" customWidth="1"/>
    <col min="3" max="3" width="13.140625" bestFit="1" customWidth="1"/>
    <col min="4" max="4" width="11.85546875" customWidth="1"/>
    <col min="5" max="5" width="12.7109375" customWidth="1"/>
    <col min="6" max="6" width="26.42578125" customWidth="1"/>
    <col min="7" max="7" width="1.5703125" customWidth="1"/>
    <col min="10" max="10" width="12.5703125" bestFit="1" customWidth="1"/>
  </cols>
  <sheetData>
    <row r="1" spans="1:7" ht="31.5">
      <c r="A1" s="5" t="s">
        <v>21</v>
      </c>
      <c r="B1" s="6" t="s">
        <v>34</v>
      </c>
      <c r="C1" s="35"/>
      <c r="D1" s="36"/>
      <c r="F1" s="4" t="s">
        <v>23</v>
      </c>
    </row>
    <row r="3" spans="1:7" ht="18">
      <c r="A3" s="7"/>
      <c r="B3" s="8" t="s">
        <v>29</v>
      </c>
      <c r="C3" s="40" t="s">
        <v>22</v>
      </c>
      <c r="D3" s="40"/>
      <c r="E3" s="9"/>
      <c r="F3" s="9"/>
      <c r="G3" s="10"/>
    </row>
    <row r="4" spans="1:7" ht="76.5">
      <c r="A4" s="11" t="s">
        <v>24</v>
      </c>
      <c r="B4" s="29" t="s">
        <v>28</v>
      </c>
      <c r="C4" s="12"/>
      <c r="D4" s="13">
        <v>167212</v>
      </c>
      <c r="E4" s="14"/>
      <c r="F4" s="3" t="s">
        <v>39</v>
      </c>
      <c r="G4" s="15"/>
    </row>
    <row r="5" spans="1:7">
      <c r="A5" s="16"/>
      <c r="B5" s="14"/>
      <c r="C5" s="14"/>
      <c r="D5" s="14"/>
      <c r="E5" s="14"/>
      <c r="F5" s="14"/>
      <c r="G5" s="15"/>
    </row>
    <row r="6" spans="1:7">
      <c r="A6" s="37" t="s">
        <v>25</v>
      </c>
      <c r="B6" s="29" t="s">
        <v>26</v>
      </c>
      <c r="C6" s="13"/>
      <c r="D6" s="13"/>
      <c r="E6" s="14"/>
      <c r="F6" s="14"/>
      <c r="G6" s="15"/>
    </row>
    <row r="7" spans="1:7">
      <c r="A7" s="38"/>
      <c r="B7" s="12" t="s">
        <v>2</v>
      </c>
      <c r="C7" s="13">
        <v>4329</v>
      </c>
      <c r="D7" s="13"/>
      <c r="E7" s="14"/>
      <c r="F7" s="14"/>
      <c r="G7" s="15"/>
    </row>
    <row r="8" spans="1:7">
      <c r="A8" s="38"/>
      <c r="B8" s="12" t="s">
        <v>3</v>
      </c>
      <c r="C8" s="13">
        <v>5092.18</v>
      </c>
      <c r="D8" s="13"/>
      <c r="E8" s="14"/>
      <c r="F8" s="14"/>
      <c r="G8" s="15"/>
    </row>
    <row r="9" spans="1:7">
      <c r="A9" s="38"/>
      <c r="B9" s="12" t="s">
        <v>1</v>
      </c>
      <c r="C9" s="13">
        <v>18224.830000000002</v>
      </c>
      <c r="D9" s="13"/>
      <c r="E9" s="14"/>
      <c r="F9" s="14"/>
      <c r="G9" s="15"/>
    </row>
    <row r="10" spans="1:7">
      <c r="A10" s="38"/>
      <c r="B10" s="12" t="s">
        <v>6</v>
      </c>
      <c r="C10" s="13">
        <v>3908.02</v>
      </c>
      <c r="D10" s="13"/>
      <c r="E10" s="14"/>
      <c r="F10" s="14"/>
      <c r="G10" s="15"/>
    </row>
    <row r="11" spans="1:7">
      <c r="A11" s="38"/>
      <c r="B11" s="12" t="s">
        <v>4</v>
      </c>
      <c r="C11" s="13">
        <v>7784.77</v>
      </c>
      <c r="D11" s="13"/>
      <c r="E11" s="14"/>
      <c r="F11" s="14"/>
      <c r="G11" s="15"/>
    </row>
    <row r="12" spans="1:7">
      <c r="A12" s="38"/>
      <c r="B12" s="12" t="s">
        <v>5</v>
      </c>
      <c r="C12" s="33">
        <v>6597.75</v>
      </c>
      <c r="D12" s="13"/>
      <c r="E12" s="14"/>
      <c r="F12" s="14"/>
      <c r="G12" s="15"/>
    </row>
    <row r="13" spans="1:7">
      <c r="A13" s="16"/>
      <c r="B13" s="14"/>
      <c r="C13" s="13">
        <f>SUM(C7:C12)</f>
        <v>45936.55</v>
      </c>
      <c r="D13" s="13"/>
      <c r="E13" s="14"/>
      <c r="F13" s="14"/>
      <c r="G13" s="15"/>
    </row>
    <row r="14" spans="1:7">
      <c r="A14" s="16"/>
      <c r="B14" s="14"/>
      <c r="C14" s="13"/>
      <c r="D14" s="13"/>
      <c r="E14" s="14"/>
      <c r="F14" s="14"/>
      <c r="G14" s="15"/>
    </row>
    <row r="15" spans="1:7">
      <c r="A15" s="18"/>
      <c r="B15" s="30" t="s">
        <v>27</v>
      </c>
      <c r="C15" s="20"/>
      <c r="D15" s="32">
        <f>D4-C13</f>
        <v>121275.45</v>
      </c>
      <c r="E15" s="20"/>
      <c r="F15" s="20"/>
      <c r="G15" s="21"/>
    </row>
    <row r="17" spans="1:7" ht="18">
      <c r="A17" s="7"/>
      <c r="B17" s="8" t="s">
        <v>37</v>
      </c>
      <c r="C17" s="9"/>
      <c r="D17" s="9"/>
      <c r="E17" s="9"/>
      <c r="F17" s="9"/>
      <c r="G17" s="10"/>
    </row>
    <row r="18" spans="1:7">
      <c r="A18" s="16"/>
      <c r="B18" s="12"/>
      <c r="C18" s="12"/>
      <c r="D18" s="14"/>
      <c r="E18" s="14"/>
      <c r="F18" s="14"/>
      <c r="G18" s="15"/>
    </row>
    <row r="19" spans="1:7">
      <c r="A19" s="16"/>
      <c r="B19" s="12" t="s">
        <v>18</v>
      </c>
      <c r="C19" s="14"/>
      <c r="D19" s="14"/>
      <c r="E19" s="22">
        <v>3.1959648879462177E-2</v>
      </c>
      <c r="F19" s="14"/>
      <c r="G19" s="15"/>
    </row>
    <row r="20" spans="1:7" ht="38.25">
      <c r="A20" s="16"/>
      <c r="B20" s="12"/>
      <c r="C20" s="34" t="s">
        <v>31</v>
      </c>
      <c r="D20" s="39" t="s">
        <v>30</v>
      </c>
      <c r="E20" s="39"/>
      <c r="F20" s="14"/>
      <c r="G20" s="15"/>
    </row>
    <row r="21" spans="1:7" ht="25.5" customHeight="1">
      <c r="A21" s="16"/>
      <c r="B21" s="14"/>
      <c r="C21" s="39" t="s">
        <v>17</v>
      </c>
      <c r="D21" s="39"/>
      <c r="E21" s="34" t="s">
        <v>38</v>
      </c>
      <c r="F21" s="14"/>
      <c r="G21" s="15"/>
    </row>
    <row r="22" spans="1:7">
      <c r="A22" s="37" t="s">
        <v>32</v>
      </c>
      <c r="B22" s="14" t="s">
        <v>7</v>
      </c>
      <c r="C22" s="23">
        <v>3327702.091999894</v>
      </c>
      <c r="D22" s="23">
        <f>C22/3</f>
        <v>1109234.0306666314</v>
      </c>
      <c r="E22" s="24">
        <f t="shared" ref="E22:E31" si="0">D22/(1+$E$19)</f>
        <v>1074881.2047748924</v>
      </c>
      <c r="F22" s="14"/>
      <c r="G22" s="15"/>
    </row>
    <row r="23" spans="1:7">
      <c r="A23" s="38"/>
      <c r="B23" s="14" t="s">
        <v>8</v>
      </c>
      <c r="C23" s="23">
        <v>123720.13053967409</v>
      </c>
      <c r="D23" s="23">
        <f t="shared" ref="D23:D31" si="1">C23/3</f>
        <v>41240.0435132247</v>
      </c>
      <c r="E23" s="24">
        <f t="shared" si="0"/>
        <v>39962.845018218082</v>
      </c>
      <c r="F23" s="14"/>
      <c r="G23" s="15"/>
    </row>
    <row r="24" spans="1:7">
      <c r="A24" s="38"/>
      <c r="B24" s="14" t="s">
        <v>9</v>
      </c>
      <c r="C24" s="23">
        <v>1361828.4451844564</v>
      </c>
      <c r="D24" s="23">
        <f t="shared" si="1"/>
        <v>453942.81506148545</v>
      </c>
      <c r="E24" s="24">
        <f t="shared" si="0"/>
        <v>439884.26829904871</v>
      </c>
      <c r="F24" s="14"/>
      <c r="G24" s="15"/>
    </row>
    <row r="25" spans="1:7">
      <c r="A25" s="38"/>
      <c r="B25" s="14" t="s">
        <v>10</v>
      </c>
      <c r="C25" s="23">
        <v>161337.15132386753</v>
      </c>
      <c r="D25" s="23">
        <f t="shared" si="1"/>
        <v>53779.050441289175</v>
      </c>
      <c r="E25" s="24">
        <f t="shared" si="0"/>
        <v>52113.520620388932</v>
      </c>
      <c r="F25" s="14"/>
      <c r="G25" s="15"/>
    </row>
    <row r="26" spans="1:7">
      <c r="A26" s="38"/>
      <c r="B26" s="14" t="s">
        <v>11</v>
      </c>
      <c r="C26" s="23">
        <v>116649.8269461061</v>
      </c>
      <c r="D26" s="23">
        <f t="shared" si="1"/>
        <v>38883.275648702031</v>
      </c>
      <c r="E26" s="24">
        <f t="shared" si="0"/>
        <v>37679.065931427504</v>
      </c>
      <c r="F26" s="14"/>
      <c r="G26" s="15"/>
    </row>
    <row r="27" spans="1:7">
      <c r="A27" s="38"/>
      <c r="B27" s="14" t="s">
        <v>12</v>
      </c>
      <c r="C27" s="23">
        <v>225735.0180331408</v>
      </c>
      <c r="D27" s="23">
        <f t="shared" si="1"/>
        <v>75245.006011046935</v>
      </c>
      <c r="E27" s="24">
        <f t="shared" si="0"/>
        <v>72914.678488398829</v>
      </c>
      <c r="F27" s="14"/>
      <c r="G27" s="15"/>
    </row>
    <row r="28" spans="1:7">
      <c r="A28" s="38"/>
      <c r="B28" s="14" t="s">
        <v>13</v>
      </c>
      <c r="C28" s="23">
        <v>318263.82715458941</v>
      </c>
      <c r="D28" s="23">
        <f t="shared" si="1"/>
        <v>106087.94238486314</v>
      </c>
      <c r="E28" s="24">
        <f t="shared" si="0"/>
        <v>102802.4133502285</v>
      </c>
      <c r="F28" s="14"/>
      <c r="G28" s="15"/>
    </row>
    <row r="29" spans="1:7">
      <c r="A29" s="38"/>
      <c r="B29" s="14" t="s">
        <v>14</v>
      </c>
      <c r="C29" s="23">
        <v>0</v>
      </c>
      <c r="D29" s="23">
        <f t="shared" si="1"/>
        <v>0</v>
      </c>
      <c r="E29" s="24">
        <f t="shared" si="0"/>
        <v>0</v>
      </c>
      <c r="F29" s="14"/>
      <c r="G29" s="15"/>
    </row>
    <row r="30" spans="1:7">
      <c r="A30" s="38"/>
      <c r="B30" s="14" t="s">
        <v>15</v>
      </c>
      <c r="C30" s="23">
        <v>122088.35246699385</v>
      </c>
      <c r="D30" s="23">
        <f t="shared" si="1"/>
        <v>40696.117488997952</v>
      </c>
      <c r="E30" s="24">
        <f t="shared" si="0"/>
        <v>39435.764308408005</v>
      </c>
      <c r="F30" s="14"/>
      <c r="G30" s="15"/>
    </row>
    <row r="31" spans="1:7">
      <c r="A31" s="38"/>
      <c r="B31" s="14" t="s">
        <v>16</v>
      </c>
      <c r="C31" s="25">
        <v>69089.066951779081</v>
      </c>
      <c r="D31" s="25">
        <f t="shared" si="1"/>
        <v>23029.68898392636</v>
      </c>
      <c r="E31" s="26">
        <f t="shared" si="0"/>
        <v>22316.462672676011</v>
      </c>
      <c r="F31" s="14"/>
      <c r="G31" s="15"/>
    </row>
    <row r="32" spans="1:7">
      <c r="A32" s="16"/>
      <c r="B32" s="14"/>
      <c r="C32" s="23">
        <f>SUM(C22:C31)</f>
        <v>5826413.910600502</v>
      </c>
      <c r="D32" s="23">
        <f>SUM(D22:D31)</f>
        <v>1942137.9702001668</v>
      </c>
      <c r="E32" s="23">
        <f>SUM(E22:E31)</f>
        <v>1881990.2234636869</v>
      </c>
      <c r="F32" s="14"/>
      <c r="G32" s="15"/>
    </row>
    <row r="33" spans="1:7">
      <c r="A33" s="18"/>
      <c r="B33" s="20"/>
      <c r="C33" s="20"/>
      <c r="D33" s="20"/>
      <c r="E33" s="20"/>
      <c r="F33" s="20"/>
      <c r="G33" s="21"/>
    </row>
    <row r="34" spans="1:7">
      <c r="C34" s="1"/>
      <c r="D34" s="1"/>
      <c r="E34" s="1"/>
    </row>
    <row r="35" spans="1:7" ht="18">
      <c r="A35" s="7"/>
      <c r="B35" s="8" t="s">
        <v>33</v>
      </c>
      <c r="C35" s="27"/>
      <c r="D35" s="27"/>
      <c r="E35" s="27"/>
      <c r="F35" s="9"/>
      <c r="G35" s="10"/>
    </row>
    <row r="36" spans="1:7">
      <c r="A36" s="16"/>
      <c r="B36" s="14"/>
      <c r="C36" s="12"/>
      <c r="D36" s="12"/>
      <c r="E36" s="12"/>
      <c r="F36" s="14"/>
      <c r="G36" s="15"/>
    </row>
    <row r="37" spans="1:7">
      <c r="A37" s="16"/>
      <c r="B37" s="14"/>
      <c r="C37" s="29" t="s">
        <v>0</v>
      </c>
      <c r="D37" s="29" t="s">
        <v>35</v>
      </c>
      <c r="E37" s="29" t="s">
        <v>36</v>
      </c>
      <c r="F37" s="14"/>
      <c r="G37" s="15"/>
    </row>
    <row r="38" spans="1:7">
      <c r="A38" s="16"/>
      <c r="B38" s="14"/>
      <c r="C38" s="12"/>
      <c r="D38" s="12"/>
      <c r="E38" s="12"/>
      <c r="F38" s="14"/>
      <c r="G38" s="15"/>
    </row>
    <row r="39" spans="1:7">
      <c r="A39" s="16"/>
      <c r="B39" s="12" t="s">
        <v>19</v>
      </c>
      <c r="C39" s="17">
        <f>D15</f>
        <v>121275.45</v>
      </c>
      <c r="D39" s="23">
        <f>E32</f>
        <v>1881990.2234636869</v>
      </c>
      <c r="E39" s="28">
        <f>C39/D39*1000</f>
        <v>64.440000000000012</v>
      </c>
      <c r="F39" s="14"/>
      <c r="G39" s="15"/>
    </row>
    <row r="40" spans="1:7">
      <c r="A40" s="16"/>
      <c r="B40" s="12"/>
      <c r="C40" s="17"/>
      <c r="D40" s="23"/>
      <c r="E40" s="28"/>
      <c r="F40" s="14"/>
      <c r="G40" s="15"/>
    </row>
    <row r="41" spans="1:7">
      <c r="A41" s="18"/>
      <c r="B41" s="19" t="s">
        <v>20</v>
      </c>
      <c r="C41" s="20"/>
      <c r="D41" s="20"/>
      <c r="E41" s="31">
        <f>E39/12</f>
        <v>5.370000000000001</v>
      </c>
      <c r="F41" s="20"/>
      <c r="G41" s="21"/>
    </row>
    <row r="43" spans="1:7">
      <c r="B43" s="1"/>
      <c r="E43" s="2"/>
    </row>
  </sheetData>
  <mergeCells count="6">
    <mergeCell ref="C1:D1"/>
    <mergeCell ref="A6:A12"/>
    <mergeCell ref="D20:E20"/>
    <mergeCell ref="C21:D21"/>
    <mergeCell ref="A22:A31"/>
    <mergeCell ref="C3:D3"/>
  </mergeCells>
  <pageMargins left="0.7" right="0.7" top="0.75" bottom="0.75" header="0.3" footer="0.3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CA43651B6D44DB2E987BE979031C4" ma:contentTypeVersion="14" ma:contentTypeDescription="Create a new document." ma:contentTypeScope="" ma:versionID="0c5f45de4d9090ab22501ca4169a7a24">
  <xsd:schema xmlns:xsd="http://www.w3.org/2001/XMLSchema" xmlns:xs="http://www.w3.org/2001/XMLSchema" xmlns:p="http://schemas.microsoft.com/office/2006/metadata/properties" xmlns:ns2="41f3e0a1-4e80-4541-910a-bf1ec6557a72" xmlns:ns3="0c4ef897-7a1c-4f7a-bf0b-d9c3a22db88f" targetNamespace="http://schemas.microsoft.com/office/2006/metadata/properties" ma:root="true" ma:fieldsID="075985074a00acbb7ee4fd367a0a22e6" ns2:_="" ns3:_="">
    <xsd:import namespace="41f3e0a1-4e80-4541-910a-bf1ec6557a72"/>
    <xsd:import namespace="0c4ef897-7a1c-4f7a-bf0b-d9c3a22db88f"/>
    <xsd:element name="properties">
      <xsd:complexType>
        <xsd:sequence>
          <xsd:element name="documentManagement">
            <xsd:complexType>
              <xsd:all>
                <xsd:element ref="ns2:IR_Status" minOccurs="0"/>
                <xsd:element ref="ns2:IR_Description" minOccurs="0"/>
                <xsd:element ref="ns2:IR_Filing_Date" minOccurs="0"/>
                <xsd:element ref="ns2:IR_Requester" minOccurs="0"/>
                <xsd:element ref="ns2:IR_x002d_Writer" minOccurs="0"/>
                <xsd:element ref="ns2:IR_Owner" minOccurs="0"/>
                <xsd:element ref="ns2:IR_Received_Date" minOccurs="0"/>
                <xsd:element ref="ns2:IR_Sorting" minOccurs="0"/>
                <xsd:element ref="ns2:IR_Topic" minOccurs="0"/>
                <xsd:element ref="ns2:IR_Subtopic" minOccurs="0"/>
                <xsd:element ref="ns3:Exhibi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3e0a1-4e80-4541-910a-bf1ec6557a72" elementFormDefault="qualified">
    <xsd:import namespace="http://schemas.microsoft.com/office/2006/documentManagement/types"/>
    <xsd:import namespace="http://schemas.microsoft.com/office/infopath/2007/PartnerControls"/>
    <xsd:element name="IR_Status" ma:index="2" nillable="true" ma:displayName="Status_" ma:description="Default is: 02A Writers - Write" ma:list="{b45a5fc1-7f3d-4118-9252-18046df1b90a}" ma:internalName="IR_Status" ma:showField="Title">
      <xsd:simpleType>
        <xsd:restriction base="dms:Lookup"/>
      </xsd:simpleType>
    </xsd:element>
    <xsd:element name="IR_Description" ma:index="3" nillable="true" ma:displayName="IR_Description" ma:internalName="IR_Description">
      <xsd:simpleType>
        <xsd:restriction base="dms:Note">
          <xsd:maxLength value="255"/>
        </xsd:restriction>
      </xsd:simpleType>
    </xsd:element>
    <xsd:element name="IR_Filing_Date" ma:index="4" nillable="true" ma:displayName="IR_Filing_Date" ma:description="Default value to be modified to reflect date the IRs are to be filed" ma:format="DateOnly" ma:internalName="IR_Filing_Date">
      <xsd:simpleType>
        <xsd:restriction base="dms:DateTime"/>
      </xsd:simpleType>
    </xsd:element>
    <xsd:element name="IR_Requester" ma:index="5" nillable="true" ma:displayName="IR_Requester" ma:description="Indicate the Organization that requested the IR when uploading documents or attachments." ma:list="{07b79d5f-e075-49b8-abde-d53636412323}" ma:internalName="IR_Requester" ma:showField="Title">
      <xsd:simpleType>
        <xsd:restriction base="dms:Lookup"/>
      </xsd:simpleType>
    </xsd:element>
    <xsd:element name="IR_x002d_Writer" ma:index="6" nillable="true" ma:displayName="IR_Writer" ma:description="Indicate the Writer when uploading documents or attachments" ma:format="Dropdown" ma:internalName="IR_x002d_Writer">
      <xsd:simpleType>
        <xsd:union memberTypes="dms:Text">
          <xsd:simpleType>
            <xsd:restriction base="dms:Choice">
              <xsd:enumeration value="(select...)"/>
              <xsd:enumeration value="CARY, ROB"/>
              <xsd:enumeration value="CHARLTON, JOHN"/>
              <xsd:enumeration value="CURRY, BRIAN"/>
              <xsd:enumeration value="ELLIS, BILL"/>
              <xsd:enumeration value="FERGUSON, ERIC"/>
              <xsd:enumeration value="GRUS, VOYTEK"/>
              <xsd:enumeration value="HENNEBERY, NICOLE"/>
              <xsd:enumeration value="KELLY, DAVE"/>
              <xsd:enumeration value="LEFLER, LINDA"/>
              <xsd:enumeration value="MACKILLOP, IAN"/>
              <xsd:enumeration value="MILLIGAN, CHRIS"/>
              <xsd:enumeration value="MILOJEVIC, MILA"/>
              <xsd:enumeration value="PECURICA, DRAGAN"/>
              <xsd:enumeration value="VAN VUREN, ZAK"/>
            </xsd:restriction>
          </xsd:simpleType>
        </xsd:union>
      </xsd:simpleType>
    </xsd:element>
    <xsd:element name="IR_Owner" ma:index="7" nillable="true" ma:displayName="IR_Owner" ma:description="Indicate the Owner when uploading documents or attachments; revise for each proceeding" ma:format="Dropdown" ma:internalName="IR_Owner">
      <xsd:simpleType>
        <xsd:restriction base="dms:Choice">
          <xsd:enumeration value="(select...)"/>
          <xsd:enumeration value="CASEY, PAUL"/>
          <xsd:enumeration value="CURRY, BRIAN"/>
          <xsd:enumeration value="DANDURAND, PAUL"/>
          <xsd:enumeration value="ELLIS, BILL"/>
          <xsd:enumeration value="FERGUSON, ERIC"/>
          <xsd:enumeration value="HENNEBERY, NICOLE"/>
          <xsd:enumeration value="IRVING, SASHA"/>
          <xsd:enumeration value="PARKER, JENNIFER"/>
        </xsd:restriction>
      </xsd:simpleType>
    </xsd:element>
    <xsd:element name="IR_Received_Date" ma:index="8" nillable="true" ma:displayName="IR_Received_Date" ma:description="Default value to be modified to reflect date the IRs are received" ma:format="DateOnly" ma:internalName="IR_Received_Date">
      <xsd:simpleType>
        <xsd:restriction base="dms:DateTime"/>
      </xsd:simpleType>
    </xsd:element>
    <xsd:element name="IR_Sorting" ma:index="9" nillable="true" ma:displayName="IR_Sorting" ma:default="completed by RA" ma:description="Completed by RA." ma:format="Dropdown" ma:internalName="IR_Sorting">
      <xsd:simpleType>
        <xsd:restriction base="dms:Choice">
          <xsd:enumeration value="completed by RA"/>
          <xsd:enumeration value="01 Received"/>
          <xsd:enumeration value="12 Filed"/>
          <xsd:enumeration value="IR 001-025"/>
          <xsd:enumeration value="IR 026-050"/>
          <xsd:enumeration value="IR 051-075"/>
          <xsd:enumeration value="IR 076-100"/>
          <xsd:enumeration value="IR 101-125"/>
          <xsd:enumeration value="IR 126-150"/>
          <xsd:enumeration value="IR 151-175"/>
          <xsd:enumeration value="IR 176-200"/>
        </xsd:restriction>
      </xsd:simpleType>
    </xsd:element>
    <xsd:element name="IR_Topic" ma:index="10" nillable="true" ma:displayName="IR_Topic" ma:list="{c529b047-0ec8-424a-816e-063d99ea71b7}" ma:internalName="IR_Topic" ma:showField="Title">
      <xsd:simpleType>
        <xsd:restriction base="dms:Lookup"/>
      </xsd:simpleType>
    </xsd:element>
    <xsd:element name="IR_Subtopic" ma:index="11" nillable="true" ma:displayName="IR_Subtopic" ma:list="{1f382bfa-7888-4b77-9bc7-dccb2f111d82}" ma:internalName="IR_Sub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ef897-7a1c-4f7a-bf0b-d9c3a22db88f" elementFormDefault="qualified">
    <xsd:import namespace="http://schemas.microsoft.com/office/2006/documentManagement/types"/>
    <xsd:import namespace="http://schemas.microsoft.com/office/infopath/2007/PartnerControls"/>
    <xsd:element name="Exhibit" ma:index="18" nillable="true" ma:displayName="Exhibit" ma:description="UARB Exhibit number, usually in the form of M-xx" ma:internalName="Exhibit">
      <xsd:simpleType>
        <xsd:restriction base="dms:Text">
          <xsd:maxLength value="1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_Requester xmlns="41f3e0a1-4e80-4541-910a-bf1ec6557a72">7</IR_Requester>
    <IR_Topic xmlns="41f3e0a1-4e80-4541-910a-bf1ec6557a72">22</IR_Topic>
    <IR_Sorting xmlns="41f3e0a1-4e80-4541-910a-bf1ec6557a72">completed by RA</IR_Sorting>
    <IR_Description xmlns="41f3e0a1-4e80-4541-910a-bf1ec6557a72">originally Multeese DR-29; and Appendix 13C</IR_Description>
    <IR_Filing_Date xmlns="41f3e0a1-4e80-4541-910a-bf1ec6557a72" xsi:nil="true"/>
    <Exhibit xmlns="0c4ef897-7a1c-4f7a-bf0b-d9c3a22db88f">N-27(iv)</Exhibit>
    <IR_Status xmlns="41f3e0a1-4e80-4541-910a-bf1ec6557a72">32</IR_Status>
    <IR_Owner xmlns="41f3e0a1-4e80-4541-910a-bf1ec6557a72">CURRY, BRIAN</IR_Owner>
    <IR_Received_Date xmlns="41f3e0a1-4e80-4541-910a-bf1ec6557a72" xsi:nil="true"/>
    <IR_Subtopic xmlns="41f3e0a1-4e80-4541-910a-bf1ec6557a72">232</IR_Subtopic>
    <IR_x002d_Writer xmlns="41f3e0a1-4e80-4541-910a-bf1ec6557a72">LEFLER, LINDA</IR_x002d_Writer>
  </documentManagement>
</p:properties>
</file>

<file path=customXml/itemProps1.xml><?xml version="1.0" encoding="utf-8"?>
<ds:datastoreItem xmlns:ds="http://schemas.openxmlformats.org/officeDocument/2006/customXml" ds:itemID="{5AA6D209-1108-4D19-A2FF-3DBC87F8772D}"/>
</file>

<file path=customXml/itemProps2.xml><?xml version="1.0" encoding="utf-8"?>
<ds:datastoreItem xmlns:ds="http://schemas.openxmlformats.org/officeDocument/2006/customXml" ds:itemID="{9D3EA21C-861F-41FE-A08A-9124EB783C5F}"/>
</file>

<file path=customXml/itemProps3.xml><?xml version="1.0" encoding="utf-8"?>
<ds:datastoreItem xmlns:ds="http://schemas.openxmlformats.org/officeDocument/2006/customXml" ds:itemID="{9F92C8DE-240A-472E-B150-435DF0CA194F}"/>
</file>

<file path=customXml/itemProps4.xml><?xml version="1.0" encoding="utf-8"?>
<ds:datastoreItem xmlns:ds="http://schemas.openxmlformats.org/officeDocument/2006/customXml" ds:itemID="{CFDAFA62-EBEE-49B3-B2AE-726A3A9E4640}"/>
</file>

<file path=customXml/itemProps5.xml><?xml version="1.0" encoding="utf-8"?>
<ds:datastoreItem xmlns:ds="http://schemas.openxmlformats.org/officeDocument/2006/customXml" ds:itemID="{06AFB33D-26C1-4843-BB73-320178DF331C}"/>
</file>

<file path=customXml/itemProps6.xml><?xml version="1.0" encoding="utf-8"?>
<ds:datastoreItem xmlns:ds="http://schemas.openxmlformats.org/officeDocument/2006/customXml" ds:itemID="{1A7C5F59-61FF-4B87-9397-34F75B9D4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Standby capacity rate calc</vt:lpstr>
    </vt:vector>
  </TitlesOfParts>
  <Company>Nova Scotia Power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Voytek Grus</dc:creator>
  <cp:lastModifiedBy>SUTHERLAND, LAURA</cp:lastModifiedBy>
  <cp:lastPrinted>2015-11-04T16:38:39Z</cp:lastPrinted>
  <dcterms:created xsi:type="dcterms:W3CDTF">2001-11-26T16:08:51Z</dcterms:created>
  <dcterms:modified xsi:type="dcterms:W3CDTF">2015-11-04T16:38:53Z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7000</vt:r8>
  </property>
  <property fmtid="{D5CDD505-2E9C-101B-9397-08002B2CF9AE}" pid="3" name="ContentTypeId">
    <vt:lpwstr>0x010100809CA43651B6D44DB2E987BE979031C4</vt:lpwstr>
  </property>
</Properties>
</file>